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ss\Desktop\OCW\2022\Clubmeisterschaft\"/>
    </mc:Choice>
  </mc:AlternateContent>
  <bookViews>
    <workbookView xWindow="0" yWindow="0" windowWidth="23040" windowHeight="9840"/>
  </bookViews>
  <sheets>
    <sheet name="Tabelle1" sheetId="1" r:id="rId1"/>
  </sheets>
  <definedNames>
    <definedName name="_xlnm._FilterDatabase" localSheetId="0" hidden="1">Tabelle1!$A$8:$J$8</definedName>
  </definedNames>
  <calcPr calcId="162913"/>
</workbook>
</file>

<file path=xl/calcChain.xml><?xml version="1.0" encoding="utf-8"?>
<calcChain xmlns="http://schemas.openxmlformats.org/spreadsheetml/2006/main">
  <c r="K42" i="1" l="1"/>
  <c r="K43" i="1"/>
  <c r="K44" i="1"/>
  <c r="K45" i="1"/>
  <c r="K33" i="1"/>
  <c r="K34" i="1"/>
  <c r="K35" i="1"/>
  <c r="K36" i="1"/>
  <c r="K37" i="1"/>
  <c r="K38" i="1"/>
  <c r="K39" i="1"/>
  <c r="K40" i="1"/>
  <c r="K41" i="1"/>
  <c r="K32" i="1"/>
  <c r="K31" i="1"/>
  <c r="K29" i="1" l="1"/>
  <c r="K30" i="1"/>
  <c r="K28" i="1"/>
  <c r="K22" i="1"/>
  <c r="K9" i="1"/>
  <c r="K10" i="1" l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F5" i="1" l="1"/>
  <c r="K7" i="1" l="1"/>
  <c r="K8" i="1"/>
  <c r="M9" i="1"/>
  <c r="N9" i="1"/>
  <c r="O9" i="1"/>
  <c r="P9" i="1"/>
  <c r="Q9" i="1"/>
  <c r="R9" i="1"/>
  <c r="S9" i="1"/>
  <c r="T9" i="1"/>
  <c r="U9" i="1"/>
  <c r="V9" i="1"/>
  <c r="M10" i="1"/>
  <c r="N10" i="1"/>
  <c r="O10" i="1"/>
  <c r="P10" i="1"/>
  <c r="Q10" i="1"/>
  <c r="R10" i="1"/>
  <c r="S10" i="1"/>
  <c r="T10" i="1"/>
  <c r="U10" i="1"/>
  <c r="V10" i="1"/>
  <c r="M11" i="1"/>
  <c r="N11" i="1"/>
  <c r="O11" i="1"/>
  <c r="P11" i="1"/>
  <c r="Q11" i="1"/>
  <c r="R11" i="1"/>
  <c r="S11" i="1"/>
  <c r="T11" i="1"/>
  <c r="U11" i="1"/>
  <c r="V11" i="1"/>
  <c r="M13" i="1"/>
  <c r="N13" i="1"/>
  <c r="O13" i="1"/>
  <c r="P13" i="1"/>
  <c r="Q13" i="1"/>
  <c r="R13" i="1"/>
  <c r="S13" i="1"/>
  <c r="T13" i="1"/>
  <c r="U13" i="1"/>
  <c r="V13" i="1"/>
  <c r="M15" i="1"/>
  <c r="N15" i="1"/>
  <c r="O15" i="1"/>
  <c r="P15" i="1"/>
  <c r="Q15" i="1"/>
  <c r="R15" i="1"/>
  <c r="S15" i="1"/>
  <c r="T15" i="1"/>
  <c r="U15" i="1"/>
  <c r="V15" i="1"/>
  <c r="M16" i="1"/>
  <c r="N16" i="1"/>
  <c r="O16" i="1"/>
  <c r="P16" i="1"/>
  <c r="Q16" i="1"/>
  <c r="R16" i="1"/>
  <c r="S16" i="1"/>
  <c r="T16" i="1"/>
  <c r="U16" i="1"/>
  <c r="V16" i="1"/>
  <c r="M17" i="1"/>
  <c r="N17" i="1"/>
  <c r="O17" i="1"/>
  <c r="P17" i="1"/>
  <c r="Q17" i="1"/>
  <c r="R17" i="1"/>
  <c r="S17" i="1"/>
  <c r="T17" i="1"/>
  <c r="U17" i="1"/>
  <c r="V17" i="1"/>
  <c r="M18" i="1"/>
  <c r="N18" i="1"/>
  <c r="O18" i="1"/>
  <c r="P18" i="1"/>
  <c r="Q18" i="1"/>
  <c r="R18" i="1"/>
  <c r="S18" i="1"/>
  <c r="T18" i="1"/>
  <c r="U18" i="1"/>
  <c r="V18" i="1"/>
  <c r="M19" i="1"/>
  <c r="N19" i="1"/>
  <c r="O19" i="1"/>
  <c r="P19" i="1"/>
  <c r="Q19" i="1"/>
  <c r="R19" i="1"/>
  <c r="S19" i="1"/>
  <c r="T19" i="1"/>
  <c r="U19" i="1"/>
  <c r="V19" i="1"/>
  <c r="M21" i="1"/>
  <c r="N21" i="1"/>
  <c r="O21" i="1"/>
  <c r="P21" i="1"/>
  <c r="Q21" i="1"/>
  <c r="R21" i="1"/>
  <c r="S21" i="1"/>
  <c r="T21" i="1"/>
  <c r="U21" i="1"/>
  <c r="V21" i="1"/>
  <c r="M22" i="1"/>
  <c r="N22" i="1"/>
  <c r="O22" i="1"/>
  <c r="P22" i="1"/>
  <c r="Q22" i="1"/>
  <c r="R22" i="1"/>
  <c r="S22" i="1"/>
  <c r="T22" i="1"/>
  <c r="U22" i="1"/>
  <c r="V22" i="1"/>
  <c r="M23" i="1"/>
  <c r="N23" i="1"/>
  <c r="O23" i="1"/>
  <c r="P23" i="1"/>
  <c r="Q23" i="1"/>
  <c r="R23" i="1"/>
  <c r="S23" i="1"/>
  <c r="T23" i="1"/>
  <c r="U23" i="1"/>
  <c r="V23" i="1"/>
  <c r="M24" i="1"/>
  <c r="N24" i="1"/>
  <c r="O24" i="1"/>
  <c r="P24" i="1"/>
  <c r="Q24" i="1"/>
  <c r="R24" i="1"/>
  <c r="S24" i="1"/>
  <c r="T24" i="1"/>
  <c r="U24" i="1"/>
  <c r="V24" i="1"/>
  <c r="M25" i="1"/>
  <c r="N25" i="1"/>
  <c r="O25" i="1"/>
  <c r="P25" i="1"/>
  <c r="Q25" i="1"/>
  <c r="R25" i="1"/>
  <c r="S25" i="1"/>
  <c r="T25" i="1"/>
  <c r="U25" i="1"/>
  <c r="V25" i="1"/>
  <c r="M26" i="1"/>
  <c r="N26" i="1"/>
  <c r="O26" i="1"/>
  <c r="P26" i="1"/>
  <c r="Q26" i="1"/>
  <c r="R26" i="1"/>
  <c r="S26" i="1"/>
  <c r="T26" i="1"/>
  <c r="U26" i="1"/>
  <c r="V26" i="1"/>
  <c r="M27" i="1"/>
  <c r="N27" i="1"/>
  <c r="O27" i="1"/>
  <c r="P27" i="1"/>
  <c r="Q27" i="1"/>
  <c r="R27" i="1"/>
  <c r="S27" i="1"/>
  <c r="T27" i="1"/>
  <c r="U27" i="1"/>
  <c r="V27" i="1"/>
  <c r="M28" i="1"/>
  <c r="N28" i="1"/>
  <c r="O28" i="1"/>
  <c r="P28" i="1"/>
  <c r="Q28" i="1"/>
  <c r="R28" i="1"/>
  <c r="S28" i="1"/>
  <c r="T28" i="1"/>
  <c r="U28" i="1"/>
  <c r="V28" i="1"/>
  <c r="M46" i="1"/>
  <c r="N46" i="1"/>
  <c r="O46" i="1"/>
  <c r="P46" i="1"/>
  <c r="Q46" i="1"/>
  <c r="R46" i="1"/>
  <c r="S46" i="1"/>
  <c r="T46" i="1"/>
  <c r="U46" i="1"/>
  <c r="V46" i="1"/>
  <c r="M47" i="1"/>
  <c r="N47" i="1"/>
  <c r="O47" i="1"/>
  <c r="P47" i="1"/>
  <c r="Q47" i="1"/>
  <c r="R47" i="1"/>
  <c r="S47" i="1"/>
  <c r="T47" i="1"/>
  <c r="U47" i="1"/>
  <c r="V47" i="1"/>
  <c r="K53" i="1"/>
  <c r="M53" i="1"/>
  <c r="N53" i="1"/>
  <c r="O53" i="1"/>
  <c r="P53" i="1"/>
  <c r="Q53" i="1"/>
  <c r="R53" i="1"/>
  <c r="S53" i="1"/>
  <c r="T53" i="1"/>
  <c r="U53" i="1"/>
  <c r="V53" i="1"/>
  <c r="K54" i="1"/>
  <c r="M54" i="1"/>
  <c r="N54" i="1"/>
  <c r="O54" i="1"/>
  <c r="P54" i="1"/>
  <c r="Q54" i="1"/>
  <c r="R54" i="1"/>
  <c r="S54" i="1"/>
  <c r="T54" i="1"/>
  <c r="U54" i="1"/>
  <c r="V54" i="1"/>
  <c r="K55" i="1"/>
  <c r="M55" i="1"/>
  <c r="N55" i="1"/>
  <c r="O55" i="1"/>
  <c r="P55" i="1"/>
  <c r="Q55" i="1"/>
  <c r="R55" i="1"/>
  <c r="S55" i="1"/>
  <c r="T55" i="1"/>
  <c r="U55" i="1"/>
  <c r="V55" i="1"/>
  <c r="K56" i="1"/>
  <c r="M56" i="1"/>
  <c r="N56" i="1"/>
  <c r="O56" i="1"/>
  <c r="P56" i="1"/>
  <c r="Q56" i="1"/>
  <c r="R56" i="1"/>
  <c r="S56" i="1"/>
  <c r="T56" i="1"/>
  <c r="U56" i="1"/>
  <c r="V56" i="1"/>
  <c r="K57" i="1"/>
  <c r="M57" i="1"/>
  <c r="N57" i="1"/>
  <c r="O57" i="1"/>
  <c r="P57" i="1"/>
  <c r="Q57" i="1"/>
  <c r="R57" i="1"/>
  <c r="S57" i="1"/>
  <c r="T57" i="1"/>
  <c r="U57" i="1"/>
  <c r="V57" i="1"/>
  <c r="K58" i="1"/>
  <c r="M58" i="1"/>
  <c r="N58" i="1"/>
  <c r="O58" i="1"/>
  <c r="P58" i="1"/>
  <c r="Q58" i="1"/>
  <c r="R58" i="1"/>
  <c r="S58" i="1"/>
  <c r="T58" i="1"/>
  <c r="U58" i="1"/>
  <c r="V58" i="1"/>
  <c r="M59" i="1"/>
  <c r="N59" i="1"/>
  <c r="O59" i="1"/>
  <c r="P59" i="1"/>
  <c r="Q59" i="1"/>
  <c r="R59" i="1"/>
  <c r="S59" i="1"/>
  <c r="T59" i="1"/>
  <c r="U59" i="1"/>
  <c r="V59" i="1"/>
  <c r="K5" i="1" l="1"/>
</calcChain>
</file>

<file path=xl/sharedStrings.xml><?xml version="1.0" encoding="utf-8"?>
<sst xmlns="http://schemas.openxmlformats.org/spreadsheetml/2006/main" count="33" uniqueCount="33">
  <si>
    <t>Name:</t>
  </si>
  <si>
    <t>Vorname:</t>
  </si>
  <si>
    <t>Ausweis-Nr:</t>
  </si>
  <si>
    <t>Klasse:</t>
  </si>
  <si>
    <t>Jahr:</t>
  </si>
  <si>
    <t>Gesamt:</t>
  </si>
  <si>
    <t>Datum</t>
  </si>
  <si>
    <t>Meisterschaft</t>
  </si>
  <si>
    <t>Start-Geld</t>
  </si>
  <si>
    <t>Teilnehmer in der Klasse</t>
  </si>
  <si>
    <t>Platzierung</t>
  </si>
  <si>
    <t>Wertungspunkte
Clubmeisterschaft</t>
  </si>
  <si>
    <t>Platz Ges.</t>
  </si>
  <si>
    <t>Platz Kl.</t>
  </si>
  <si>
    <t>Platzierung in der Gruppe</t>
  </si>
  <si>
    <t>Veranstaltung Ort</t>
  </si>
  <si>
    <t>Platzierung Gesammtwertung</t>
  </si>
  <si>
    <t>RMP</t>
  </si>
  <si>
    <t>Automobilslalom</t>
  </si>
  <si>
    <t>24.12.</t>
  </si>
  <si>
    <t>Beispiel</t>
  </si>
  <si>
    <t>Abgabetermin: 31. Oktober !!!</t>
  </si>
  <si>
    <t>Fahrzeugmarke</t>
  </si>
  <si>
    <t>Opel Corsa</t>
  </si>
  <si>
    <t>Platz Gruppe</t>
  </si>
  <si>
    <t>Würrtemb. ADAC Slalom Pokal</t>
  </si>
  <si>
    <t>Würrtemb. Automobil Slalom Meistersch.</t>
  </si>
  <si>
    <t>Baden Würrt. Slalom Meisterschaft</t>
  </si>
  <si>
    <t>Clubslalom</t>
  </si>
  <si>
    <t>DMSB Slalom</t>
  </si>
  <si>
    <t>DMSB Slalom Cup</t>
  </si>
  <si>
    <t>ADAC Südwestpokal</t>
  </si>
  <si>
    <t>Rein Neckar Meisterschaft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</si>
</sst>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d/m/yy"/>
    <numFmt numFmtId="165" formatCode="dd\.mm\.yyyy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2" fontId="3" fillId="0" borderId="0" xfId="0" applyNumberFormat="1" applyFont="1" applyFill="1" applyProtection="1"/>
    <xf numFmtId="0" fontId="2" fillId="0" borderId="0" xfId="0" applyFont="1"/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2" fontId="5" fillId="2" borderId="0" xfId="0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2" fontId="5" fillId="2" borderId="9" xfId="0" applyNumberFormat="1" applyFont="1" applyFill="1" applyBorder="1" applyProtection="1"/>
    <xf numFmtId="0" fontId="2" fillId="2" borderId="5" xfId="0" applyFont="1" applyFill="1" applyBorder="1" applyAlignment="1" applyProtection="1">
      <alignment vertical="center"/>
    </xf>
    <xf numFmtId="0" fontId="2" fillId="2" borderId="3" xfId="0" applyFont="1" applyFill="1" applyBorder="1" applyProtection="1"/>
    <xf numFmtId="164" fontId="2" fillId="2" borderId="4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Border="1"/>
    <xf numFmtId="165" fontId="2" fillId="0" borderId="0" xfId="0" applyNumberFormat="1" applyFont="1" applyBorder="1"/>
    <xf numFmtId="0" fontId="2" fillId="0" borderId="4" xfId="0" applyFont="1" applyBorder="1" applyProtection="1"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/>
    </xf>
    <xf numFmtId="44" fontId="2" fillId="2" borderId="12" xfId="1" applyFont="1" applyFill="1" applyBorder="1" applyProtection="1"/>
    <xf numFmtId="2" fontId="5" fillId="2" borderId="12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 textRotation="90" shrinkToFit="1"/>
    </xf>
    <xf numFmtId="44" fontId="2" fillId="2" borderId="4" xfId="2" applyFont="1" applyFill="1" applyBorder="1" applyAlignment="1" applyProtection="1">
      <alignment horizontal="center" vertical="center" textRotation="90" shrinkToFit="1"/>
    </xf>
    <xf numFmtId="2" fontId="5" fillId="6" borderId="4" xfId="0" applyNumberFormat="1" applyFont="1" applyFill="1" applyBorder="1" applyAlignment="1" applyProtection="1">
      <alignment horizontal="center" vertical="center" textRotation="90" wrapText="1" shrinkToFit="1"/>
    </xf>
    <xf numFmtId="0" fontId="2" fillId="7" borderId="4" xfId="0" applyFont="1" applyFill="1" applyBorder="1" applyAlignment="1" applyProtection="1">
      <alignment horizontal="center"/>
    </xf>
    <xf numFmtId="2" fontId="5" fillId="6" borderId="4" xfId="0" applyNumberFormat="1" applyFont="1" applyFill="1" applyBorder="1" applyAlignment="1" applyProtection="1">
      <alignment horizontal="center"/>
    </xf>
    <xf numFmtId="44" fontId="2" fillId="0" borderId="4" xfId="1" applyFont="1" applyFill="1" applyBorder="1" applyProtection="1">
      <protection locked="0"/>
    </xf>
    <xf numFmtId="2" fontId="5" fillId="8" borderId="4" xfId="0" applyNumberFormat="1" applyFont="1" applyFill="1" applyBorder="1" applyAlignment="1" applyProtection="1">
      <alignment horizontal="center"/>
    </xf>
    <xf numFmtId="44" fontId="4" fillId="0" borderId="4" xfId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4" fontId="4" fillId="0" borderId="0" xfId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8" borderId="0" xfId="0" applyFont="1" applyFill="1" applyBorder="1"/>
    <xf numFmtId="2" fontId="5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2" fillId="8" borderId="0" xfId="0" applyFont="1" applyFill="1" applyBorder="1" applyProtection="1"/>
    <xf numFmtId="164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2" fontId="3" fillId="0" borderId="0" xfId="0" applyNumberFormat="1" applyFont="1" applyFill="1" applyBorder="1" applyProtection="1"/>
    <xf numFmtId="0" fontId="2" fillId="2" borderId="4" xfId="0" applyFont="1" applyFill="1" applyBorder="1" applyProtection="1">
      <protection locked="0"/>
    </xf>
    <xf numFmtId="0" fontId="2" fillId="0" borderId="4" xfId="0" applyFont="1" applyBorder="1" applyProtection="1"/>
    <xf numFmtId="164" fontId="2" fillId="2" borderId="4" xfId="0" applyNumberFormat="1" applyFont="1" applyFill="1" applyBorder="1" applyAlignment="1" applyProtection="1">
      <alignment horizontal="center" vertical="center" textRotation="90"/>
    </xf>
    <xf numFmtId="0" fontId="2" fillId="8" borderId="4" xfId="0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2" fillId="2" borderId="12" xfId="0" applyFont="1" applyFill="1" applyBorder="1" applyProtection="1"/>
    <xf numFmtId="0" fontId="2" fillId="0" borderId="0" xfId="0" applyFont="1" applyProtection="1"/>
    <xf numFmtId="0" fontId="2" fillId="3" borderId="4" xfId="0" applyFont="1" applyFill="1" applyBorder="1" applyAlignment="1" applyProtection="1">
      <alignment horizontal="center" vertical="center" textRotation="90" shrinkToFit="1"/>
    </xf>
    <xf numFmtId="164" fontId="2" fillId="7" borderId="4" xfId="0" applyNumberFormat="1" applyFont="1" applyFill="1" applyBorder="1" applyAlignment="1" applyProtection="1">
      <alignment horizontal="center"/>
    </xf>
    <xf numFmtId="44" fontId="2" fillId="7" borderId="4" xfId="1" applyFont="1" applyFill="1" applyBorder="1" applyProtection="1"/>
    <xf numFmtId="0" fontId="2" fillId="2" borderId="0" xfId="0" applyFont="1" applyFill="1" applyProtection="1"/>
    <xf numFmtId="0" fontId="6" fillId="2" borderId="4" xfId="0" applyFont="1" applyFill="1" applyBorder="1" applyAlignment="1" applyProtection="1">
      <alignment horizontal="center" vertical="center" textRotation="90" wrapText="1" shrinkToFit="1"/>
    </xf>
    <xf numFmtId="0" fontId="6" fillId="2" borderId="4" xfId="0" applyFont="1" applyFill="1" applyBorder="1" applyAlignment="1" applyProtection="1">
      <alignment horizontal="center" vertical="center" textRotation="90" shrinkToFit="1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44" fontId="2" fillId="5" borderId="4" xfId="1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4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8" borderId="4" xfId="0" applyFill="1" applyBorder="1" applyProtection="1">
      <protection locked="0"/>
    </xf>
    <xf numFmtId="44" fontId="2" fillId="0" borderId="4" xfId="0" applyNumberFormat="1" applyFont="1" applyBorder="1" applyProtection="1">
      <protection locked="0"/>
    </xf>
    <xf numFmtId="16" fontId="2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6" fillId="0" borderId="4" xfId="0" applyFont="1" applyFill="1" applyBorder="1" applyProtection="1"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49" fontId="8" fillId="9" borderId="5" xfId="0" applyNumberFormat="1" applyFont="1" applyFill="1" applyBorder="1" applyAlignment="1" applyProtection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6" fillId="9" borderId="10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 applyProtection="1">
      <alignment horizontal="center" vertical="center"/>
    </xf>
    <xf numFmtId="0" fontId="6" fillId="9" borderId="1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/>
    </xf>
    <xf numFmtId="0" fontId="2" fillId="2" borderId="10" xfId="0" applyFont="1" applyFill="1" applyBorder="1" applyAlignment="1" applyProtection="1">
      <alignment horizontal="right"/>
    </xf>
    <xf numFmtId="0" fontId="6" fillId="10" borderId="0" xfId="0" applyFont="1" applyFill="1" applyBorder="1" applyAlignment="1" applyProtection="1">
      <alignment horizontal="center"/>
      <protection locked="0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zoomScaleNormal="100" workbookViewId="0">
      <selection activeCell="C50" sqref="C50"/>
    </sheetView>
  </sheetViews>
  <sheetFormatPr baseColWidth="10" defaultColWidth="9.33203125" defaultRowHeight="13.2" x14ac:dyDescent="0.25"/>
  <cols>
    <col min="1" max="1" width="4.33203125" style="3" customWidth="1"/>
    <col min="2" max="2" width="8.6640625" style="3" customWidth="1"/>
    <col min="3" max="3" width="44.44140625" style="3" customWidth="1"/>
    <col min="4" max="4" width="12.6640625" style="18" bestFit="1" customWidth="1"/>
    <col min="5" max="5" width="22.5546875" style="4" customWidth="1"/>
    <col min="6" max="6" width="16.33203125" style="3" customWidth="1"/>
    <col min="7" max="7" width="10.44140625" style="3" customWidth="1"/>
    <col min="8" max="8" width="8.44140625" style="3" customWidth="1"/>
    <col min="9" max="9" width="5" style="3" customWidth="1"/>
    <col min="10" max="10" width="5" customWidth="1"/>
    <col min="11" max="11" width="12.6640625" style="5" customWidth="1"/>
    <col min="12" max="21" width="11.44140625" hidden="1" customWidth="1"/>
    <col min="22" max="22" width="2" hidden="1" customWidth="1"/>
    <col min="23" max="23" width="16.6640625" customWidth="1"/>
  </cols>
  <sheetData>
    <row r="1" spans="1:30" s="6" customFormat="1" ht="15" x14ac:dyDescent="0.25">
      <c r="A1" s="7" t="s">
        <v>0</v>
      </c>
      <c r="B1" s="52"/>
      <c r="C1" s="1"/>
      <c r="D1" s="65"/>
      <c r="E1" s="90" t="s">
        <v>21</v>
      </c>
      <c r="F1" s="90"/>
      <c r="G1" s="90"/>
      <c r="H1" s="90"/>
      <c r="I1" s="90"/>
      <c r="J1" s="66"/>
      <c r="K1" s="67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52"/>
    </row>
    <row r="2" spans="1:30" s="6" customFormat="1" ht="15" x14ac:dyDescent="0.25">
      <c r="A2" s="7" t="s">
        <v>1</v>
      </c>
      <c r="B2" s="52"/>
      <c r="C2" s="1"/>
      <c r="D2" s="9"/>
      <c r="E2" s="91" t="s">
        <v>18</v>
      </c>
      <c r="F2" s="92"/>
      <c r="G2" s="92"/>
      <c r="H2" s="92"/>
      <c r="I2" s="93"/>
      <c r="J2" s="62"/>
      <c r="K2" s="10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8"/>
    </row>
    <row r="3" spans="1:30" s="6" customFormat="1" ht="15" x14ac:dyDescent="0.25">
      <c r="A3" s="7" t="s">
        <v>2</v>
      </c>
      <c r="B3" s="52"/>
      <c r="C3" s="1"/>
      <c r="D3" s="9"/>
      <c r="E3" s="94"/>
      <c r="F3" s="95"/>
      <c r="G3" s="95"/>
      <c r="H3" s="95"/>
      <c r="I3" s="96"/>
      <c r="J3" s="62"/>
      <c r="K3" s="10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8"/>
    </row>
    <row r="4" spans="1:30" s="6" customFormat="1" ht="15" x14ac:dyDescent="0.25">
      <c r="A4" s="7" t="s">
        <v>3</v>
      </c>
      <c r="B4" s="52"/>
      <c r="C4" s="1"/>
      <c r="D4" s="11"/>
      <c r="E4" s="12"/>
      <c r="F4" s="13"/>
      <c r="G4" s="13"/>
      <c r="H4" s="13"/>
      <c r="I4" s="13"/>
      <c r="J4" s="13"/>
      <c r="K4" s="14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8"/>
    </row>
    <row r="5" spans="1:30" s="6" customFormat="1" ht="15.6" x14ac:dyDescent="0.25">
      <c r="A5" s="15" t="s">
        <v>4</v>
      </c>
      <c r="B5" s="52"/>
      <c r="C5" s="69"/>
      <c r="D5" s="26"/>
      <c r="E5" s="26"/>
      <c r="F5" s="27">
        <f>SUM(F9:F29)</f>
        <v>0</v>
      </c>
      <c r="G5" s="97" t="s">
        <v>5</v>
      </c>
      <c r="H5" s="98"/>
      <c r="I5" s="99"/>
      <c r="J5" s="57"/>
      <c r="K5" s="28">
        <f>SUM(K9:K29)</f>
        <v>0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7"/>
    </row>
    <row r="6" spans="1:30" s="6" customFormat="1" ht="113.25" customHeight="1" x14ac:dyDescent="0.25">
      <c r="A6" s="16"/>
      <c r="B6" s="70"/>
      <c r="C6" s="71" t="s">
        <v>15</v>
      </c>
      <c r="D6" s="17" t="s">
        <v>6</v>
      </c>
      <c r="E6" s="29" t="s">
        <v>7</v>
      </c>
      <c r="F6" s="30" t="s">
        <v>8</v>
      </c>
      <c r="G6" s="63" t="s">
        <v>9</v>
      </c>
      <c r="H6" s="64" t="s">
        <v>10</v>
      </c>
      <c r="I6" s="29" t="s">
        <v>14</v>
      </c>
      <c r="J6" s="59" t="s">
        <v>16</v>
      </c>
      <c r="K6" s="31" t="s">
        <v>11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4" t="s">
        <v>22</v>
      </c>
    </row>
    <row r="7" spans="1:30" s="6" customFormat="1" ht="15" x14ac:dyDescent="0.25">
      <c r="A7" s="2">
        <v>0</v>
      </c>
      <c r="B7" s="70">
        <v>0</v>
      </c>
      <c r="C7" s="72" t="s">
        <v>20</v>
      </c>
      <c r="D7" s="60" t="s">
        <v>19</v>
      </c>
      <c r="E7" s="32" t="s">
        <v>17</v>
      </c>
      <c r="F7" s="61"/>
      <c r="G7" s="32">
        <v>12</v>
      </c>
      <c r="H7" s="32">
        <v>6</v>
      </c>
      <c r="I7" s="32">
        <v>5</v>
      </c>
      <c r="J7" s="32">
        <v>9</v>
      </c>
      <c r="K7" s="33">
        <f t="shared" ref="K7:K8" si="0">IF(H7="","",IF(H7&gt;G7,"Fehler",50.5+(G7/2)-H7))</f>
        <v>50.5</v>
      </c>
      <c r="L7" s="32">
        <v>9</v>
      </c>
      <c r="M7" s="32">
        <v>9</v>
      </c>
      <c r="N7" s="32">
        <v>9</v>
      </c>
      <c r="O7" s="32">
        <v>9</v>
      </c>
      <c r="P7" s="32">
        <v>9</v>
      </c>
      <c r="Q7" s="32">
        <v>9</v>
      </c>
      <c r="R7" s="32">
        <v>9</v>
      </c>
      <c r="S7" s="32">
        <v>9</v>
      </c>
      <c r="T7" s="32">
        <v>9</v>
      </c>
      <c r="U7" s="32">
        <v>9</v>
      </c>
      <c r="V7" s="32">
        <v>9</v>
      </c>
      <c r="W7" s="32" t="s">
        <v>23</v>
      </c>
    </row>
    <row r="8" spans="1:30" s="6" customFormat="1" ht="15" x14ac:dyDescent="0.25">
      <c r="A8" s="25"/>
      <c r="B8" s="73"/>
      <c r="C8" s="74"/>
      <c r="D8" s="75"/>
      <c r="E8" s="76"/>
      <c r="F8" s="77"/>
      <c r="G8" s="76"/>
      <c r="H8" s="76"/>
      <c r="I8" s="76"/>
      <c r="J8" s="76"/>
      <c r="K8" s="33" t="str">
        <f t="shared" si="0"/>
        <v/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24"/>
    </row>
    <row r="9" spans="1:30" s="6" customFormat="1" ht="15" x14ac:dyDescent="0.25">
      <c r="A9" s="8">
        <v>1</v>
      </c>
      <c r="B9" s="52">
        <v>1</v>
      </c>
      <c r="C9" s="21" t="s">
        <v>28</v>
      </c>
      <c r="D9" s="87"/>
      <c r="E9" s="79"/>
      <c r="F9" s="34"/>
      <c r="G9" s="23"/>
      <c r="H9" s="23"/>
      <c r="I9" s="24"/>
      <c r="J9" s="21"/>
      <c r="K9" s="33" t="str">
        <f>IF(H9="","",IF(H9&gt;G9,"Fehler",50.5+(G9/2)-H9))</f>
        <v/>
      </c>
      <c r="L9" s="21"/>
      <c r="M9" s="21" t="e">
        <f>IF(#REF!=1,6,0)</f>
        <v>#REF!</v>
      </c>
      <c r="N9" s="21" t="e">
        <f>IF(#REF!=2,5,0)</f>
        <v>#REF!</v>
      </c>
      <c r="O9" s="21" t="e">
        <f>IF(#REF!=3,4.5,0)</f>
        <v>#REF!</v>
      </c>
      <c r="P9" s="21" t="e">
        <f>IF(#REF!=4,4,0)</f>
        <v>#REF!</v>
      </c>
      <c r="Q9" s="21" t="e">
        <f>IF(#REF!=5,3.5,0)</f>
        <v>#REF!</v>
      </c>
      <c r="R9" s="21" t="e">
        <f>IF(#REF!=6,3,0)</f>
        <v>#REF!</v>
      </c>
      <c r="S9" s="21" t="e">
        <f>IF(#REF!=7,2.5,0)</f>
        <v>#REF!</v>
      </c>
      <c r="T9" s="21" t="e">
        <f>IF(#REF!=8,2,0)</f>
        <v>#REF!</v>
      </c>
      <c r="U9" s="21" t="e">
        <f>IF(#REF!=9,1.5,0)</f>
        <v>#REF!</v>
      </c>
      <c r="V9" s="21" t="e">
        <f>IF(#REF!=10,1,0)</f>
        <v>#REF!</v>
      </c>
      <c r="W9" s="24"/>
    </row>
    <row r="10" spans="1:30" s="6" customFormat="1" ht="15" customHeight="1" x14ac:dyDescent="0.25">
      <c r="A10" s="8">
        <v>2</v>
      </c>
      <c r="B10" s="52">
        <v>2</v>
      </c>
      <c r="C10" s="21"/>
      <c r="D10" s="80"/>
      <c r="E10" s="23"/>
      <c r="F10" s="34"/>
      <c r="G10" s="23"/>
      <c r="H10" s="23"/>
      <c r="I10" s="24"/>
      <c r="J10" s="21"/>
      <c r="K10" s="33" t="str">
        <f t="shared" ref="K10:K27" si="1">IF(H10="","",IF(H10&gt;G10,"Fehler",50.5+(G10/2)-H10))</f>
        <v/>
      </c>
      <c r="L10" s="21"/>
      <c r="M10" s="21">
        <f t="shared" ref="M10:M28" si="2">IF(H9=1,6,0)</f>
        <v>0</v>
      </c>
      <c r="N10" s="21">
        <f t="shared" ref="N10:N28" si="3">IF(H9=2,5,0)</f>
        <v>0</v>
      </c>
      <c r="O10" s="21">
        <f t="shared" ref="O10:O28" si="4">IF(H9=3,4.5,0)</f>
        <v>0</v>
      </c>
      <c r="P10" s="21">
        <f t="shared" ref="P10:P28" si="5">IF(H9=4,4,0)</f>
        <v>0</v>
      </c>
      <c r="Q10" s="21">
        <f t="shared" ref="Q10:Q28" si="6">IF(H9=5,3.5,0)</f>
        <v>0</v>
      </c>
      <c r="R10" s="21">
        <f t="shared" ref="R10:R28" si="7">IF(H9=6,3,0)</f>
        <v>0</v>
      </c>
      <c r="S10" s="21">
        <f t="shared" ref="S10:S28" si="8">IF(H9=7,2.5,0)</f>
        <v>0</v>
      </c>
      <c r="T10" s="21">
        <f t="shared" ref="T10:T28" si="9">IF(H9=8,2,0)</f>
        <v>0</v>
      </c>
      <c r="U10" s="21">
        <f t="shared" ref="U10:U28" si="10">IF(H9=9,1.5,0)</f>
        <v>0</v>
      </c>
      <c r="V10" s="21">
        <f t="shared" ref="V10:V28" si="11">IF(H9=10,1,0)</f>
        <v>0</v>
      </c>
      <c r="W10" s="24"/>
    </row>
    <row r="11" spans="1:30" s="6" customFormat="1" ht="15" x14ac:dyDescent="0.25">
      <c r="A11" s="8">
        <v>3</v>
      </c>
      <c r="B11" s="52">
        <v>3</v>
      </c>
      <c r="C11" s="21"/>
      <c r="D11" s="80"/>
      <c r="E11" s="79"/>
      <c r="F11" s="34"/>
      <c r="G11" s="23"/>
      <c r="H11" s="23"/>
      <c r="I11" s="24"/>
      <c r="J11" s="21"/>
      <c r="K11" s="33" t="str">
        <f t="shared" si="1"/>
        <v/>
      </c>
      <c r="L11" s="21"/>
      <c r="M11" s="21">
        <f>IF(H10=1,6,0)</f>
        <v>0</v>
      </c>
      <c r="N11" s="21">
        <f>IF(H10=2,5,0)</f>
        <v>0</v>
      </c>
      <c r="O11" s="21">
        <f>IF(H10=3,4.5,0)</f>
        <v>0</v>
      </c>
      <c r="P11" s="21">
        <f>IF(H10=4,4,0)</f>
        <v>0</v>
      </c>
      <c r="Q11" s="21">
        <f>IF(H10=5,3.5,0)</f>
        <v>0</v>
      </c>
      <c r="R11" s="21">
        <f>IF(H10=6,3,0)</f>
        <v>0</v>
      </c>
      <c r="S11" s="21">
        <f>IF(H10=7,2.5,0)</f>
        <v>0</v>
      </c>
      <c r="T11" s="21">
        <f>IF(H10=8,2,0)</f>
        <v>0</v>
      </c>
      <c r="U11" s="21">
        <f>IF(H10=9,1.5,0)</f>
        <v>0</v>
      </c>
      <c r="V11" s="21">
        <f>IF(H10=10,1,0)</f>
        <v>0</v>
      </c>
      <c r="W11" s="24"/>
    </row>
    <row r="12" spans="1:30" s="6" customFormat="1" ht="15" x14ac:dyDescent="0.25">
      <c r="A12" s="8">
        <v>4</v>
      </c>
      <c r="B12" s="52">
        <v>4</v>
      </c>
      <c r="C12" s="21"/>
      <c r="D12" s="80"/>
      <c r="E12" s="79"/>
      <c r="F12" s="34"/>
      <c r="G12" s="23"/>
      <c r="H12" s="23"/>
      <c r="I12" s="24"/>
      <c r="J12" s="21"/>
      <c r="K12" s="33" t="str">
        <f t="shared" si="1"/>
        <v/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4"/>
    </row>
    <row r="13" spans="1:30" s="6" customFormat="1" ht="15" x14ac:dyDescent="0.25">
      <c r="A13" s="8">
        <v>5</v>
      </c>
      <c r="B13" s="52">
        <v>5</v>
      </c>
      <c r="C13" s="21"/>
      <c r="D13" s="80"/>
      <c r="E13" s="23"/>
      <c r="F13" s="34"/>
      <c r="G13" s="23"/>
      <c r="H13" s="23"/>
      <c r="I13" s="24"/>
      <c r="J13" s="21"/>
      <c r="K13" s="33" t="str">
        <f t="shared" si="1"/>
        <v/>
      </c>
      <c r="L13" s="21"/>
      <c r="M13" s="21">
        <f>IF(H11=1,6,0)</f>
        <v>0</v>
      </c>
      <c r="N13" s="21">
        <f>IF(H11=2,5,0)</f>
        <v>0</v>
      </c>
      <c r="O13" s="21">
        <f>IF(H11=3,4.5,0)</f>
        <v>0</v>
      </c>
      <c r="P13" s="21">
        <f>IF(H11=4,4,0)</f>
        <v>0</v>
      </c>
      <c r="Q13" s="21">
        <f>IF(H11=5,3.5,0)</f>
        <v>0</v>
      </c>
      <c r="R13" s="21">
        <f>IF(H11=6,3,0)</f>
        <v>0</v>
      </c>
      <c r="S13" s="21">
        <f>IF(H11=7,2.5,0)</f>
        <v>0</v>
      </c>
      <c r="T13" s="21">
        <f>IF(H11=8,2,0)</f>
        <v>0</v>
      </c>
      <c r="U13" s="21">
        <f>IF(H11=9,1.5,0)</f>
        <v>0</v>
      </c>
      <c r="V13" s="21">
        <f>IF(H11=10,1,0)</f>
        <v>0</v>
      </c>
      <c r="W13" s="24"/>
    </row>
    <row r="14" spans="1:30" s="6" customFormat="1" ht="15" x14ac:dyDescent="0.25">
      <c r="A14" s="8">
        <v>6</v>
      </c>
      <c r="B14" s="52">
        <v>6</v>
      </c>
      <c r="C14" s="21"/>
      <c r="D14" s="80"/>
      <c r="E14" s="81"/>
      <c r="F14" s="34"/>
      <c r="G14" s="23"/>
      <c r="H14" s="23"/>
      <c r="I14" s="24"/>
      <c r="J14" s="21"/>
      <c r="K14" s="33" t="str">
        <f t="shared" si="1"/>
        <v/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4"/>
    </row>
    <row r="15" spans="1:30" s="6" customFormat="1" ht="15" x14ac:dyDescent="0.25">
      <c r="A15" s="8">
        <v>7</v>
      </c>
      <c r="B15" s="52">
        <v>7</v>
      </c>
      <c r="C15" s="21"/>
      <c r="D15" s="80"/>
      <c r="E15" s="23"/>
      <c r="F15" s="34"/>
      <c r="G15" s="23"/>
      <c r="H15" s="23"/>
      <c r="I15" s="24"/>
      <c r="J15" s="21"/>
      <c r="K15" s="33" t="str">
        <f t="shared" si="1"/>
        <v/>
      </c>
      <c r="L15" s="21"/>
      <c r="M15" s="21">
        <f>IF(H13=1,6,0)</f>
        <v>0</v>
      </c>
      <c r="N15" s="21">
        <f>IF(H13=2,5,0)</f>
        <v>0</v>
      </c>
      <c r="O15" s="21">
        <f>IF(H13=3,4.5,0)</f>
        <v>0</v>
      </c>
      <c r="P15" s="21">
        <f>IF(H13=4,4,0)</f>
        <v>0</v>
      </c>
      <c r="Q15" s="21">
        <f>IF(H13=5,3.5,0)</f>
        <v>0</v>
      </c>
      <c r="R15" s="21">
        <f>IF(H13=6,3,0)</f>
        <v>0</v>
      </c>
      <c r="S15" s="21">
        <f>IF(H13=7,2.5,0)</f>
        <v>0</v>
      </c>
      <c r="T15" s="21">
        <f>IF(H13=8,2,0)</f>
        <v>0</v>
      </c>
      <c r="U15" s="21">
        <f>IF(H13=9,1.5,0)</f>
        <v>0</v>
      </c>
      <c r="V15" s="21">
        <f>IF(H13=10,1,0)</f>
        <v>0</v>
      </c>
      <c r="W15" s="24"/>
      <c r="AA15" s="19"/>
      <c r="AB15" s="19"/>
      <c r="AC15" s="19"/>
      <c r="AD15" s="19"/>
    </row>
    <row r="16" spans="1:30" s="6" customFormat="1" ht="15" x14ac:dyDescent="0.25">
      <c r="A16" s="8">
        <v>8</v>
      </c>
      <c r="B16" s="52">
        <v>8</v>
      </c>
      <c r="C16" s="21"/>
      <c r="D16" s="80"/>
      <c r="E16" s="23"/>
      <c r="F16" s="34"/>
      <c r="G16" s="23"/>
      <c r="H16" s="23"/>
      <c r="I16" s="24"/>
      <c r="J16" s="21"/>
      <c r="K16" s="33" t="str">
        <f t="shared" si="1"/>
        <v/>
      </c>
      <c r="L16" s="21"/>
      <c r="M16" s="21">
        <f t="shared" si="2"/>
        <v>0</v>
      </c>
      <c r="N16" s="21">
        <f t="shared" si="3"/>
        <v>0</v>
      </c>
      <c r="O16" s="21">
        <f t="shared" si="4"/>
        <v>0</v>
      </c>
      <c r="P16" s="21">
        <f t="shared" si="5"/>
        <v>0</v>
      </c>
      <c r="Q16" s="21">
        <f t="shared" si="6"/>
        <v>0</v>
      </c>
      <c r="R16" s="21">
        <f t="shared" si="7"/>
        <v>0</v>
      </c>
      <c r="S16" s="21">
        <f t="shared" si="8"/>
        <v>0</v>
      </c>
      <c r="T16" s="21">
        <f t="shared" si="9"/>
        <v>0</v>
      </c>
      <c r="U16" s="21">
        <f t="shared" si="10"/>
        <v>0</v>
      </c>
      <c r="V16" s="21">
        <f t="shared" si="11"/>
        <v>0</v>
      </c>
      <c r="W16" s="24"/>
      <c r="AA16" s="19"/>
      <c r="AB16" s="19"/>
      <c r="AC16" s="19"/>
      <c r="AD16" s="19"/>
    </row>
    <row r="17" spans="1:30" s="6" customFormat="1" ht="15" x14ac:dyDescent="0.25">
      <c r="A17" s="8">
        <v>9</v>
      </c>
      <c r="B17" s="52">
        <v>9</v>
      </c>
      <c r="C17" s="21"/>
      <c r="D17" s="82"/>
      <c r="E17" s="81"/>
      <c r="F17" s="34"/>
      <c r="G17" s="23"/>
      <c r="H17" s="23"/>
      <c r="I17" s="24"/>
      <c r="J17" s="21"/>
      <c r="K17" s="33" t="str">
        <f t="shared" si="1"/>
        <v/>
      </c>
      <c r="L17" s="21"/>
      <c r="M17" s="21">
        <f t="shared" si="2"/>
        <v>0</v>
      </c>
      <c r="N17" s="21">
        <f t="shared" si="3"/>
        <v>0</v>
      </c>
      <c r="O17" s="21">
        <f t="shared" si="4"/>
        <v>0</v>
      </c>
      <c r="P17" s="21">
        <f t="shared" si="5"/>
        <v>0</v>
      </c>
      <c r="Q17" s="21">
        <f t="shared" si="6"/>
        <v>0</v>
      </c>
      <c r="R17" s="21">
        <f t="shared" si="7"/>
        <v>0</v>
      </c>
      <c r="S17" s="21">
        <f t="shared" si="8"/>
        <v>0</v>
      </c>
      <c r="T17" s="21">
        <f t="shared" si="9"/>
        <v>0</v>
      </c>
      <c r="U17" s="21">
        <f t="shared" si="10"/>
        <v>0</v>
      </c>
      <c r="V17" s="21">
        <f t="shared" si="11"/>
        <v>0</v>
      </c>
      <c r="W17" s="24"/>
      <c r="AA17" s="19"/>
      <c r="AB17" s="19"/>
      <c r="AC17" s="19"/>
      <c r="AD17" s="19"/>
    </row>
    <row r="18" spans="1:30" s="6" customFormat="1" ht="15" x14ac:dyDescent="0.25">
      <c r="A18" s="8">
        <v>10</v>
      </c>
      <c r="B18" s="52">
        <v>10</v>
      </c>
      <c r="C18" s="21"/>
      <c r="D18" s="79"/>
      <c r="E18" s="79"/>
      <c r="F18" s="34"/>
      <c r="G18" s="23"/>
      <c r="H18" s="23"/>
      <c r="I18" s="24"/>
      <c r="J18" s="21"/>
      <c r="K18" s="33" t="str">
        <f t="shared" si="1"/>
        <v/>
      </c>
      <c r="L18" s="21"/>
      <c r="M18" s="21">
        <f t="shared" si="2"/>
        <v>0</v>
      </c>
      <c r="N18" s="21">
        <f t="shared" si="3"/>
        <v>0</v>
      </c>
      <c r="O18" s="21">
        <f t="shared" si="4"/>
        <v>0</v>
      </c>
      <c r="P18" s="21">
        <f t="shared" si="5"/>
        <v>0</v>
      </c>
      <c r="Q18" s="21">
        <f t="shared" si="6"/>
        <v>0</v>
      </c>
      <c r="R18" s="21">
        <f t="shared" si="7"/>
        <v>0</v>
      </c>
      <c r="S18" s="21">
        <f t="shared" si="8"/>
        <v>0</v>
      </c>
      <c r="T18" s="21">
        <f t="shared" si="9"/>
        <v>0</v>
      </c>
      <c r="U18" s="21">
        <f t="shared" si="10"/>
        <v>0</v>
      </c>
      <c r="V18" s="21">
        <f t="shared" si="11"/>
        <v>0</v>
      </c>
      <c r="W18" s="24"/>
      <c r="AA18" s="19"/>
      <c r="AB18" s="20"/>
      <c r="AC18" s="19"/>
      <c r="AD18" s="19"/>
    </row>
    <row r="19" spans="1:30" s="6" customFormat="1" ht="15" x14ac:dyDescent="0.25">
      <c r="A19" s="8">
        <v>11</v>
      </c>
      <c r="B19" s="52">
        <v>11</v>
      </c>
      <c r="C19" s="68"/>
      <c r="D19" s="82"/>
      <c r="E19" s="23"/>
      <c r="F19" s="34"/>
      <c r="G19" s="23"/>
      <c r="H19" s="23"/>
      <c r="I19" s="24"/>
      <c r="J19" s="21"/>
      <c r="K19" s="33" t="str">
        <f t="shared" si="1"/>
        <v/>
      </c>
      <c r="L19" s="21"/>
      <c r="M19" s="21">
        <f>IF(H18=1,6,0)</f>
        <v>0</v>
      </c>
      <c r="N19" s="21">
        <f>IF(H18=2,5,0)</f>
        <v>0</v>
      </c>
      <c r="O19" s="21">
        <f>IF(H18=3,4.5,0)</f>
        <v>0</v>
      </c>
      <c r="P19" s="21">
        <f>IF(H18=4,4,0)</f>
        <v>0</v>
      </c>
      <c r="Q19" s="21">
        <f>IF(H18=5,3.5,0)</f>
        <v>0</v>
      </c>
      <c r="R19" s="21">
        <f>IF(H18=6,3,0)</f>
        <v>0</v>
      </c>
      <c r="S19" s="21">
        <f>IF(H18=7,2.5,0)</f>
        <v>0</v>
      </c>
      <c r="T19" s="21">
        <f>IF(H18=8,2,0)</f>
        <v>0</v>
      </c>
      <c r="U19" s="21">
        <f>IF(H18=9,1.5,0)</f>
        <v>0</v>
      </c>
      <c r="V19" s="21">
        <f>IF(H18=10,1,0)</f>
        <v>0</v>
      </c>
      <c r="W19" s="24"/>
      <c r="AA19" s="19"/>
      <c r="AB19" s="19"/>
      <c r="AC19" s="19"/>
      <c r="AD19" s="19"/>
    </row>
    <row r="20" spans="1:30" s="6" customFormat="1" ht="15" x14ac:dyDescent="0.25">
      <c r="A20" s="8">
        <v>12</v>
      </c>
      <c r="B20" s="52">
        <v>12</v>
      </c>
      <c r="C20" s="21"/>
      <c r="D20" s="82"/>
      <c r="E20" s="23"/>
      <c r="F20" s="34"/>
      <c r="G20" s="23"/>
      <c r="H20" s="23"/>
      <c r="I20" s="24"/>
      <c r="J20" s="21"/>
      <c r="K20" s="33" t="str">
        <f t="shared" si="1"/>
        <v/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4"/>
      <c r="AA20" s="19"/>
      <c r="AB20" s="19"/>
      <c r="AC20" s="19"/>
      <c r="AD20" s="19"/>
    </row>
    <row r="21" spans="1:30" s="6" customFormat="1" ht="15" x14ac:dyDescent="0.25">
      <c r="A21" s="8">
        <v>13</v>
      </c>
      <c r="B21" s="52">
        <v>13</v>
      </c>
      <c r="C21" s="21"/>
      <c r="D21" s="82"/>
      <c r="E21" s="23"/>
      <c r="F21" s="34"/>
      <c r="G21" s="23"/>
      <c r="H21" s="23"/>
      <c r="I21" s="24"/>
      <c r="J21" s="21"/>
      <c r="K21" s="33" t="str">
        <f t="shared" si="1"/>
        <v/>
      </c>
      <c r="L21" s="21"/>
      <c r="M21" s="21">
        <f>IF(H19=1,6,0)</f>
        <v>0</v>
      </c>
      <c r="N21" s="21">
        <f>IF(H19=2,5,0)</f>
        <v>0</v>
      </c>
      <c r="O21" s="21">
        <f>IF(H19=3,4.5,0)</f>
        <v>0</v>
      </c>
      <c r="P21" s="21">
        <f>IF(H19=4,4,0)</f>
        <v>0</v>
      </c>
      <c r="Q21" s="21">
        <f>IF(H19=5,3.5,0)</f>
        <v>0</v>
      </c>
      <c r="R21" s="21">
        <f>IF(H19=6,3,0)</f>
        <v>0</v>
      </c>
      <c r="S21" s="21">
        <f>IF(H19=7,2.5,0)</f>
        <v>0</v>
      </c>
      <c r="T21" s="21">
        <f>IF(H19=8,2,0)</f>
        <v>0</v>
      </c>
      <c r="U21" s="21">
        <f>IF(H19=9,1.5,0)</f>
        <v>0</v>
      </c>
      <c r="V21" s="21">
        <f>IF(H19=10,1,0)</f>
        <v>0</v>
      </c>
      <c r="W21" s="24"/>
      <c r="AA21" s="19"/>
      <c r="AB21" s="19"/>
      <c r="AC21" s="19"/>
      <c r="AD21" s="19"/>
    </row>
    <row r="22" spans="1:30" s="6" customFormat="1" ht="15" x14ac:dyDescent="0.25">
      <c r="A22" s="8">
        <v>14</v>
      </c>
      <c r="B22" s="52">
        <v>14</v>
      </c>
      <c r="C22" s="21"/>
      <c r="D22" s="82"/>
      <c r="E22" s="23"/>
      <c r="F22" s="34"/>
      <c r="G22" s="23"/>
      <c r="H22" s="23"/>
      <c r="I22" s="24"/>
      <c r="J22" s="21"/>
      <c r="K22" s="33" t="str">
        <f>IF(H22="","",IF(H22&gt;G22,"Fehler",50.5+(G22/2)-H22))</f>
        <v/>
      </c>
      <c r="L22" s="21"/>
      <c r="M22" s="21">
        <f t="shared" si="2"/>
        <v>0</v>
      </c>
      <c r="N22" s="21">
        <f t="shared" si="3"/>
        <v>0</v>
      </c>
      <c r="O22" s="21">
        <f t="shared" si="4"/>
        <v>0</v>
      </c>
      <c r="P22" s="21">
        <f t="shared" si="5"/>
        <v>0</v>
      </c>
      <c r="Q22" s="21">
        <f t="shared" si="6"/>
        <v>0</v>
      </c>
      <c r="R22" s="21">
        <f t="shared" si="7"/>
        <v>0</v>
      </c>
      <c r="S22" s="21">
        <f t="shared" si="8"/>
        <v>0</v>
      </c>
      <c r="T22" s="21">
        <f t="shared" si="9"/>
        <v>0</v>
      </c>
      <c r="U22" s="21">
        <f t="shared" si="10"/>
        <v>0</v>
      </c>
      <c r="V22" s="21">
        <f t="shared" si="11"/>
        <v>0</v>
      </c>
      <c r="W22" s="24"/>
      <c r="AA22" s="19"/>
      <c r="AB22" s="19"/>
      <c r="AC22" s="19"/>
      <c r="AD22" s="19"/>
    </row>
    <row r="23" spans="1:30" s="6" customFormat="1" ht="15" x14ac:dyDescent="0.25">
      <c r="A23" s="8">
        <v>15</v>
      </c>
      <c r="B23" s="52">
        <v>15</v>
      </c>
      <c r="C23" s="68"/>
      <c r="D23" s="82"/>
      <c r="E23" s="23"/>
      <c r="F23" s="34"/>
      <c r="G23" s="23"/>
      <c r="H23" s="23"/>
      <c r="I23" s="24"/>
      <c r="J23" s="21"/>
      <c r="K23" s="33" t="str">
        <f t="shared" si="1"/>
        <v/>
      </c>
      <c r="L23" s="21"/>
      <c r="M23" s="21">
        <f t="shared" si="2"/>
        <v>0</v>
      </c>
      <c r="N23" s="21">
        <f t="shared" si="3"/>
        <v>0</v>
      </c>
      <c r="O23" s="21">
        <f t="shared" si="4"/>
        <v>0</v>
      </c>
      <c r="P23" s="21">
        <f t="shared" si="5"/>
        <v>0</v>
      </c>
      <c r="Q23" s="21">
        <f t="shared" si="6"/>
        <v>0</v>
      </c>
      <c r="R23" s="21">
        <f t="shared" si="7"/>
        <v>0</v>
      </c>
      <c r="S23" s="21">
        <f t="shared" si="8"/>
        <v>0</v>
      </c>
      <c r="T23" s="21">
        <f t="shared" si="9"/>
        <v>0</v>
      </c>
      <c r="U23" s="21">
        <f t="shared" si="10"/>
        <v>0</v>
      </c>
      <c r="V23" s="21">
        <f t="shared" si="11"/>
        <v>0</v>
      </c>
      <c r="W23" s="24"/>
      <c r="AA23" s="19"/>
      <c r="AB23" s="19"/>
      <c r="AC23" s="19"/>
      <c r="AD23" s="19"/>
    </row>
    <row r="24" spans="1:30" s="6" customFormat="1" ht="15" x14ac:dyDescent="0.25">
      <c r="A24" s="8">
        <v>16</v>
      </c>
      <c r="B24" s="52">
        <v>16</v>
      </c>
      <c r="C24" s="21"/>
      <c r="D24" s="82"/>
      <c r="E24" s="23"/>
      <c r="F24" s="34"/>
      <c r="G24" s="23"/>
      <c r="H24" s="23"/>
      <c r="I24" s="24"/>
      <c r="J24" s="21"/>
      <c r="K24" s="33" t="str">
        <f t="shared" si="1"/>
        <v/>
      </c>
      <c r="L24" s="21"/>
      <c r="M24" s="21">
        <f t="shared" si="2"/>
        <v>0</v>
      </c>
      <c r="N24" s="21">
        <f t="shared" si="3"/>
        <v>0</v>
      </c>
      <c r="O24" s="21">
        <f t="shared" si="4"/>
        <v>0</v>
      </c>
      <c r="P24" s="21">
        <f t="shared" si="5"/>
        <v>0</v>
      </c>
      <c r="Q24" s="21">
        <f t="shared" si="6"/>
        <v>0</v>
      </c>
      <c r="R24" s="21">
        <f t="shared" si="7"/>
        <v>0</v>
      </c>
      <c r="S24" s="21">
        <f t="shared" si="8"/>
        <v>0</v>
      </c>
      <c r="T24" s="21">
        <f t="shared" si="9"/>
        <v>0</v>
      </c>
      <c r="U24" s="21">
        <f t="shared" si="10"/>
        <v>0</v>
      </c>
      <c r="V24" s="21">
        <f t="shared" si="11"/>
        <v>0</v>
      </c>
      <c r="W24" s="24"/>
      <c r="AA24" s="19"/>
      <c r="AB24" s="19"/>
      <c r="AC24" s="19"/>
      <c r="AD24" s="19"/>
    </row>
    <row r="25" spans="1:30" s="19" customFormat="1" ht="15" x14ac:dyDescent="0.25">
      <c r="A25" s="8">
        <v>17</v>
      </c>
      <c r="B25" s="52">
        <v>17</v>
      </c>
      <c r="C25" s="21"/>
      <c r="D25" s="82"/>
      <c r="E25" s="79"/>
      <c r="F25" s="34"/>
      <c r="G25" s="23"/>
      <c r="H25" s="23"/>
      <c r="I25" s="24"/>
      <c r="J25" s="21"/>
      <c r="K25" s="33" t="str">
        <f t="shared" si="1"/>
        <v/>
      </c>
      <c r="L25" s="21"/>
      <c r="M25" s="21">
        <f t="shared" si="2"/>
        <v>0</v>
      </c>
      <c r="N25" s="21">
        <f t="shared" si="3"/>
        <v>0</v>
      </c>
      <c r="O25" s="21">
        <f t="shared" si="4"/>
        <v>0</v>
      </c>
      <c r="P25" s="21">
        <f t="shared" si="5"/>
        <v>0</v>
      </c>
      <c r="Q25" s="21">
        <f t="shared" si="6"/>
        <v>0</v>
      </c>
      <c r="R25" s="21">
        <f t="shared" si="7"/>
        <v>0</v>
      </c>
      <c r="S25" s="21">
        <f t="shared" si="8"/>
        <v>0</v>
      </c>
      <c r="T25" s="21">
        <f t="shared" si="9"/>
        <v>0</v>
      </c>
      <c r="U25" s="21">
        <f t="shared" si="10"/>
        <v>0</v>
      </c>
      <c r="V25" s="21">
        <f t="shared" si="11"/>
        <v>0</v>
      </c>
      <c r="W25" s="24"/>
    </row>
    <row r="26" spans="1:30" s="19" customFormat="1" ht="15" x14ac:dyDescent="0.25">
      <c r="A26" s="8">
        <v>18</v>
      </c>
      <c r="B26" s="52">
        <v>18</v>
      </c>
      <c r="D26" s="79"/>
      <c r="E26" s="79"/>
      <c r="F26" s="34"/>
      <c r="G26" s="23"/>
      <c r="H26" s="23"/>
      <c r="I26" s="24"/>
      <c r="J26" s="21"/>
      <c r="K26" s="33" t="str">
        <f t="shared" si="1"/>
        <v/>
      </c>
      <c r="L26" s="21"/>
      <c r="M26" s="21">
        <f t="shared" si="2"/>
        <v>0</v>
      </c>
      <c r="N26" s="21">
        <f t="shared" si="3"/>
        <v>0</v>
      </c>
      <c r="O26" s="21">
        <f t="shared" si="4"/>
        <v>0</v>
      </c>
      <c r="P26" s="21">
        <f t="shared" si="5"/>
        <v>0</v>
      </c>
      <c r="Q26" s="21">
        <f t="shared" si="6"/>
        <v>0</v>
      </c>
      <c r="R26" s="21">
        <f t="shared" si="7"/>
        <v>0</v>
      </c>
      <c r="S26" s="21">
        <f t="shared" si="8"/>
        <v>0</v>
      </c>
      <c r="T26" s="21">
        <f t="shared" si="9"/>
        <v>0</v>
      </c>
      <c r="U26" s="21">
        <f t="shared" si="10"/>
        <v>0</v>
      </c>
      <c r="V26" s="21">
        <f t="shared" si="11"/>
        <v>0</v>
      </c>
      <c r="W26" s="24"/>
    </row>
    <row r="27" spans="1:30" s="19" customFormat="1" ht="15" x14ac:dyDescent="0.25">
      <c r="A27" s="8">
        <v>19</v>
      </c>
      <c r="B27" s="52">
        <v>19</v>
      </c>
      <c r="C27" s="21"/>
      <c r="D27" s="82"/>
      <c r="E27" s="79"/>
      <c r="F27" s="34"/>
      <c r="G27" s="23"/>
      <c r="H27" s="23"/>
      <c r="I27" s="24"/>
      <c r="J27" s="21"/>
      <c r="K27" s="33" t="str">
        <f t="shared" si="1"/>
        <v/>
      </c>
      <c r="L27" s="21"/>
      <c r="M27" s="21">
        <f t="shared" si="2"/>
        <v>0</v>
      </c>
      <c r="N27" s="21">
        <f t="shared" si="3"/>
        <v>0</v>
      </c>
      <c r="O27" s="21">
        <f t="shared" si="4"/>
        <v>0</v>
      </c>
      <c r="P27" s="21">
        <f t="shared" si="5"/>
        <v>0</v>
      </c>
      <c r="Q27" s="21">
        <f t="shared" si="6"/>
        <v>0</v>
      </c>
      <c r="R27" s="21">
        <f t="shared" si="7"/>
        <v>0</v>
      </c>
      <c r="S27" s="21">
        <f t="shared" si="8"/>
        <v>0</v>
      </c>
      <c r="T27" s="21">
        <f t="shared" si="9"/>
        <v>0</v>
      </c>
      <c r="U27" s="21">
        <f t="shared" si="10"/>
        <v>0</v>
      </c>
      <c r="V27" s="21">
        <f t="shared" si="11"/>
        <v>0</v>
      </c>
      <c r="W27" s="24"/>
    </row>
    <row r="28" spans="1:30" s="19" customFormat="1" ht="15" x14ac:dyDescent="0.25">
      <c r="A28" s="8">
        <v>20</v>
      </c>
      <c r="B28" s="52">
        <v>20</v>
      </c>
      <c r="C28" s="21"/>
      <c r="D28" s="83"/>
      <c r="E28" s="88"/>
      <c r="F28" s="34"/>
      <c r="G28" s="23"/>
      <c r="H28" s="23"/>
      <c r="I28" s="24"/>
      <c r="J28" s="21"/>
      <c r="K28" s="33" t="str">
        <f>IF(H28="","",IF(H28&gt;G28,"Fehler",50.5+(G28/2)-H28))</f>
        <v/>
      </c>
      <c r="L28" s="21"/>
      <c r="M28" s="21">
        <f t="shared" si="2"/>
        <v>0</v>
      </c>
      <c r="N28" s="21">
        <f t="shared" si="3"/>
        <v>0</v>
      </c>
      <c r="O28" s="21">
        <f t="shared" si="4"/>
        <v>0</v>
      </c>
      <c r="P28" s="21">
        <f t="shared" si="5"/>
        <v>0</v>
      </c>
      <c r="Q28" s="21">
        <f t="shared" si="6"/>
        <v>0</v>
      </c>
      <c r="R28" s="21">
        <f t="shared" si="7"/>
        <v>0</v>
      </c>
      <c r="S28" s="21">
        <f t="shared" si="8"/>
        <v>0</v>
      </c>
      <c r="T28" s="21">
        <f t="shared" si="9"/>
        <v>0</v>
      </c>
      <c r="U28" s="21">
        <f t="shared" si="10"/>
        <v>0</v>
      </c>
      <c r="V28" s="21">
        <f t="shared" si="11"/>
        <v>0</v>
      </c>
      <c r="W28" s="24"/>
    </row>
    <row r="29" spans="1:30" s="19" customFormat="1" ht="15.6" x14ac:dyDescent="0.3">
      <c r="A29" s="8">
        <v>21</v>
      </c>
      <c r="B29" s="52">
        <v>21</v>
      </c>
      <c r="D29" s="83"/>
      <c r="E29" s="79"/>
      <c r="F29" s="34"/>
      <c r="G29" s="23"/>
      <c r="H29" s="23"/>
      <c r="I29" s="24"/>
      <c r="J29" s="21"/>
      <c r="K29" s="33" t="str">
        <f t="shared" ref="K29:K30" si="12">IF(H29="","",IF(H29&gt;G29,"Fehler",50.5+(G29/2)-H29))</f>
        <v/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56"/>
    </row>
    <row r="30" spans="1:30" s="19" customFormat="1" ht="15.6" x14ac:dyDescent="0.3">
      <c r="A30" s="8">
        <v>22</v>
      </c>
      <c r="B30" s="52">
        <v>22</v>
      </c>
      <c r="C30" s="21"/>
      <c r="D30" s="83"/>
      <c r="E30" s="79"/>
      <c r="F30" s="34"/>
      <c r="G30" s="23"/>
      <c r="H30" s="23"/>
      <c r="I30" s="24"/>
      <c r="J30" s="21"/>
      <c r="K30" s="33" t="str">
        <f t="shared" si="12"/>
        <v/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56"/>
    </row>
    <row r="31" spans="1:30" s="19" customFormat="1" ht="15.6" x14ac:dyDescent="0.3">
      <c r="A31" s="8">
        <v>23</v>
      </c>
      <c r="B31" s="52">
        <v>23</v>
      </c>
      <c r="C31" s="19" t="s">
        <v>29</v>
      </c>
      <c r="D31" s="83"/>
      <c r="E31" s="79"/>
      <c r="F31" s="34"/>
      <c r="G31" s="23"/>
      <c r="H31" s="23"/>
      <c r="I31" s="24"/>
      <c r="J31" s="21"/>
      <c r="K31" s="33" t="str">
        <f>IF(H31="","",IF(H31&gt;G31,"Fehler",50.5+(G31/2)-H31))</f>
        <v/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56"/>
    </row>
    <row r="32" spans="1:30" s="19" customFormat="1" ht="15.6" x14ac:dyDescent="0.3">
      <c r="A32" s="8">
        <v>24</v>
      </c>
      <c r="B32" s="52">
        <v>24</v>
      </c>
      <c r="C32" s="21"/>
      <c r="D32" s="83"/>
      <c r="E32" s="79"/>
      <c r="F32" s="34"/>
      <c r="G32" s="23"/>
      <c r="H32" s="23"/>
      <c r="I32" s="24"/>
      <c r="J32" s="21"/>
      <c r="K32" s="33" t="e">
        <f>IF(H32="","",IF(H32&gt;G32,"Fehler",50.5+(G32/2)-H32))*1.1</f>
        <v>#VALUE!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56"/>
    </row>
    <row r="33" spans="1:23" s="19" customFormat="1" ht="15.6" x14ac:dyDescent="0.3">
      <c r="A33" s="8">
        <v>25</v>
      </c>
      <c r="B33" s="52">
        <v>25</v>
      </c>
      <c r="C33" s="21"/>
      <c r="D33" s="83"/>
      <c r="E33" s="79"/>
      <c r="F33" s="34"/>
      <c r="G33" s="23"/>
      <c r="H33" s="23"/>
      <c r="I33" s="24"/>
      <c r="J33" s="21"/>
      <c r="K33" s="33" t="e">
        <f t="shared" ref="K33:K45" si="13">IF(H33="","",IF(H33&gt;G33,"Fehler",50.5+(G33/2)-H33))*1.1</f>
        <v>#VALUE!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56"/>
    </row>
    <row r="34" spans="1:23" s="19" customFormat="1" ht="15.6" x14ac:dyDescent="0.3">
      <c r="A34" s="8">
        <v>26</v>
      </c>
      <c r="B34" s="52">
        <v>26</v>
      </c>
      <c r="C34" s="21"/>
      <c r="D34" s="83"/>
      <c r="E34" s="79"/>
      <c r="F34" s="34"/>
      <c r="G34" s="23"/>
      <c r="H34" s="23"/>
      <c r="I34" s="24"/>
      <c r="J34" s="21"/>
      <c r="K34" s="33" t="e">
        <f t="shared" si="13"/>
        <v>#VALUE!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56"/>
    </row>
    <row r="35" spans="1:23" s="19" customFormat="1" ht="15.6" x14ac:dyDescent="0.3">
      <c r="A35" s="8">
        <v>27</v>
      </c>
      <c r="B35" s="52">
        <v>27</v>
      </c>
      <c r="C35" s="21"/>
      <c r="D35" s="83"/>
      <c r="E35" s="79"/>
      <c r="F35" s="34"/>
      <c r="G35" s="23"/>
      <c r="H35" s="23"/>
      <c r="I35" s="24"/>
      <c r="J35" s="21"/>
      <c r="K35" s="33" t="e">
        <f t="shared" si="13"/>
        <v>#VALUE!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56"/>
    </row>
    <row r="36" spans="1:23" s="19" customFormat="1" ht="15.6" x14ac:dyDescent="0.3">
      <c r="A36" s="8">
        <v>28</v>
      </c>
      <c r="B36" s="52">
        <v>28</v>
      </c>
      <c r="C36" s="21"/>
      <c r="D36" s="83"/>
      <c r="E36" s="79"/>
      <c r="F36" s="34"/>
      <c r="G36" s="23"/>
      <c r="H36" s="23"/>
      <c r="I36" s="24"/>
      <c r="J36" s="21"/>
      <c r="K36" s="33" t="e">
        <f t="shared" si="13"/>
        <v>#VALUE!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56"/>
    </row>
    <row r="37" spans="1:23" s="19" customFormat="1" ht="15.6" x14ac:dyDescent="0.3">
      <c r="A37" s="8">
        <v>29</v>
      </c>
      <c r="B37" s="52">
        <v>29</v>
      </c>
      <c r="C37" s="21"/>
      <c r="D37" s="83"/>
      <c r="E37" s="79"/>
      <c r="F37" s="34"/>
      <c r="G37" s="23"/>
      <c r="H37" s="23"/>
      <c r="I37" s="24"/>
      <c r="J37" s="21"/>
      <c r="K37" s="33" t="e">
        <f t="shared" si="13"/>
        <v>#VALUE!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56"/>
    </row>
    <row r="38" spans="1:23" s="19" customFormat="1" ht="15.6" x14ac:dyDescent="0.3">
      <c r="A38" s="8">
        <v>30</v>
      </c>
      <c r="B38" s="52">
        <v>30</v>
      </c>
      <c r="C38" s="21"/>
      <c r="D38" s="83"/>
      <c r="E38" s="79"/>
      <c r="F38" s="34"/>
      <c r="G38" s="23"/>
      <c r="H38" s="23"/>
      <c r="I38" s="24"/>
      <c r="J38" s="21"/>
      <c r="K38" s="33" t="e">
        <f t="shared" si="13"/>
        <v>#VALUE!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56"/>
    </row>
    <row r="39" spans="1:23" s="19" customFormat="1" ht="15.6" x14ac:dyDescent="0.3">
      <c r="A39" s="8">
        <v>31</v>
      </c>
      <c r="B39" s="52">
        <v>31</v>
      </c>
      <c r="C39" s="21"/>
      <c r="D39" s="83"/>
      <c r="E39" s="79"/>
      <c r="F39" s="34"/>
      <c r="G39" s="23"/>
      <c r="H39" s="23"/>
      <c r="I39" s="24"/>
      <c r="J39" s="21"/>
      <c r="K39" s="33" t="e">
        <f t="shared" si="13"/>
        <v>#VALUE!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56"/>
    </row>
    <row r="40" spans="1:23" s="19" customFormat="1" ht="15.6" x14ac:dyDescent="0.3">
      <c r="A40" s="8">
        <v>32</v>
      </c>
      <c r="B40" s="52">
        <v>32</v>
      </c>
      <c r="C40" s="21"/>
      <c r="D40" s="83"/>
      <c r="E40" s="79"/>
      <c r="F40" s="34"/>
      <c r="G40" s="23"/>
      <c r="H40" s="23"/>
      <c r="I40" s="24"/>
      <c r="J40" s="21"/>
      <c r="K40" s="33" t="e">
        <f t="shared" si="13"/>
        <v>#VALUE!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56"/>
    </row>
    <row r="41" spans="1:23" s="19" customFormat="1" ht="15.6" x14ac:dyDescent="0.3">
      <c r="A41" s="8">
        <v>33</v>
      </c>
      <c r="B41" s="52">
        <v>33</v>
      </c>
      <c r="C41" s="21"/>
      <c r="D41" s="83"/>
      <c r="E41" s="79"/>
      <c r="F41" s="34"/>
      <c r="G41" s="23"/>
      <c r="H41" s="23"/>
      <c r="I41" s="24"/>
      <c r="J41" s="21"/>
      <c r="K41" s="33" t="e">
        <f t="shared" si="13"/>
        <v>#VALUE!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56"/>
    </row>
    <row r="42" spans="1:23" s="19" customFormat="1" ht="15.6" x14ac:dyDescent="0.3">
      <c r="A42" s="8">
        <v>34</v>
      </c>
      <c r="B42" s="52">
        <v>34</v>
      </c>
      <c r="C42" s="21"/>
      <c r="D42" s="83"/>
      <c r="E42" s="79"/>
      <c r="F42" s="34"/>
      <c r="G42" s="23"/>
      <c r="H42" s="23"/>
      <c r="I42" s="24"/>
      <c r="J42" s="21"/>
      <c r="K42" s="33" t="e">
        <f t="shared" si="13"/>
        <v>#VALUE!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56"/>
    </row>
    <row r="43" spans="1:23" s="19" customFormat="1" ht="15.6" x14ac:dyDescent="0.3">
      <c r="A43" s="8">
        <v>35</v>
      </c>
      <c r="B43" s="52">
        <v>35</v>
      </c>
      <c r="C43" s="21"/>
      <c r="D43" s="83"/>
      <c r="E43" s="79"/>
      <c r="F43" s="34"/>
      <c r="G43" s="23"/>
      <c r="H43" s="23"/>
      <c r="I43" s="24"/>
      <c r="J43" s="21"/>
      <c r="K43" s="33" t="e">
        <f t="shared" si="13"/>
        <v>#VALUE!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56"/>
    </row>
    <row r="44" spans="1:23" s="19" customFormat="1" ht="15.6" x14ac:dyDescent="0.3">
      <c r="A44" s="8">
        <v>36</v>
      </c>
      <c r="B44" s="52">
        <v>36</v>
      </c>
      <c r="C44" s="21"/>
      <c r="D44" s="83"/>
      <c r="E44" s="79"/>
      <c r="F44" s="34"/>
      <c r="G44" s="23"/>
      <c r="H44" s="23"/>
      <c r="I44" s="24"/>
      <c r="J44" s="21"/>
      <c r="K44" s="33" t="e">
        <f t="shared" si="13"/>
        <v>#VALUE!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56"/>
    </row>
    <row r="45" spans="1:23" s="19" customFormat="1" ht="15.6" x14ac:dyDescent="0.3">
      <c r="A45" s="8">
        <v>37</v>
      </c>
      <c r="B45" s="52">
        <v>37</v>
      </c>
      <c r="C45" s="21"/>
      <c r="D45" s="83"/>
      <c r="E45" s="79"/>
      <c r="F45" s="34"/>
      <c r="G45" s="23"/>
      <c r="H45" s="23"/>
      <c r="I45" s="24"/>
      <c r="J45" s="21"/>
      <c r="K45" s="33" t="e">
        <f t="shared" si="13"/>
        <v>#VALUE!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56"/>
    </row>
    <row r="46" spans="1:23" ht="15" x14ac:dyDescent="0.25">
      <c r="A46" s="52"/>
      <c r="B46" s="52"/>
      <c r="C46" s="84"/>
      <c r="D46" s="22" t="s">
        <v>12</v>
      </c>
      <c r="E46" s="23" t="s">
        <v>13</v>
      </c>
      <c r="F46" s="86" t="s">
        <v>24</v>
      </c>
      <c r="G46" s="23"/>
      <c r="H46" s="23"/>
      <c r="I46" s="24"/>
      <c r="J46" s="55"/>
      <c r="K46" s="35"/>
      <c r="L46" s="85"/>
      <c r="M46" s="85" t="e">
        <f>IF(#REF!=1,6,0)</f>
        <v>#REF!</v>
      </c>
      <c r="N46" s="85" t="e">
        <f>IF(#REF!=2,5,0)</f>
        <v>#REF!</v>
      </c>
      <c r="O46" s="85" t="e">
        <f>IF(#REF!=3,4.5,0)</f>
        <v>#REF!</v>
      </c>
      <c r="P46" s="85" t="e">
        <f>IF(#REF!=4,4,0)</f>
        <v>#REF!</v>
      </c>
      <c r="Q46" s="85" t="e">
        <f>IF(#REF!=5,3.5,0)</f>
        <v>#REF!</v>
      </c>
      <c r="R46" s="85" t="e">
        <f>IF(#REF!=6,3,0)</f>
        <v>#REF!</v>
      </c>
      <c r="S46" s="85" t="e">
        <f>IF(#REF!=7,2.5,0)</f>
        <v>#REF!</v>
      </c>
      <c r="T46" s="85" t="e">
        <f>IF(#REF!=8,2,0)</f>
        <v>#REF!</v>
      </c>
      <c r="U46" s="85" t="e">
        <f>IF(#REF!=9,1.5,0)</f>
        <v>#REF!</v>
      </c>
      <c r="V46" s="85" t="e">
        <f>IF(#REF!=10,1,0)</f>
        <v>#REF!</v>
      </c>
      <c r="W46" s="55"/>
    </row>
    <row r="47" spans="1:23" ht="15.6" x14ac:dyDescent="0.3">
      <c r="A47" s="52"/>
      <c r="B47" s="52"/>
      <c r="C47" s="89" t="s">
        <v>25</v>
      </c>
      <c r="D47" s="21"/>
      <c r="E47" s="23"/>
      <c r="F47" s="36"/>
      <c r="G47" s="23"/>
      <c r="H47" s="23"/>
      <c r="I47" s="24"/>
      <c r="J47" s="55"/>
      <c r="K47" s="35"/>
      <c r="L47" s="85"/>
      <c r="M47" s="85">
        <f t="shared" ref="M47:M59" si="14">IF(H46=1,6,0)</f>
        <v>0</v>
      </c>
      <c r="N47" s="85">
        <f t="shared" ref="N47:N59" si="15">IF(H46=2,5,0)</f>
        <v>0</v>
      </c>
      <c r="O47" s="85">
        <f t="shared" ref="O47:O59" si="16">IF(H46=3,4.5,0)</f>
        <v>0</v>
      </c>
      <c r="P47" s="85">
        <f t="shared" ref="P47:P59" si="17">IF(H46=4,4,0)</f>
        <v>0</v>
      </c>
      <c r="Q47" s="85">
        <f t="shared" ref="Q47:Q59" si="18">IF(H46=5,3.5,0)</f>
        <v>0</v>
      </c>
      <c r="R47" s="85">
        <f t="shared" ref="R47:R59" si="19">IF(H46=6,3,0)</f>
        <v>0</v>
      </c>
      <c r="S47" s="85">
        <f t="shared" ref="S47:S59" si="20">IF(H46=7,2.5,0)</f>
        <v>0</v>
      </c>
      <c r="T47" s="85">
        <f t="shared" ref="T47:T59" si="21">IF(H46=8,2,0)</f>
        <v>0</v>
      </c>
      <c r="U47" s="85">
        <f t="shared" ref="U47:U59" si="22">IF(H46=9,1.5,0)</f>
        <v>0</v>
      </c>
      <c r="V47" s="85">
        <f t="shared" ref="V47:V59" si="23">IF(H46=10,1,0)</f>
        <v>0</v>
      </c>
      <c r="W47" s="55"/>
    </row>
    <row r="48" spans="1:23" ht="15.6" x14ac:dyDescent="0.3">
      <c r="A48" s="52"/>
      <c r="B48" s="52"/>
      <c r="C48" s="89" t="s">
        <v>26</v>
      </c>
      <c r="D48" s="21"/>
      <c r="E48" s="23"/>
      <c r="F48" s="36"/>
      <c r="G48" s="23"/>
      <c r="H48" s="23"/>
      <c r="I48" s="24"/>
      <c r="J48" s="55"/>
      <c r="K48" s="3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55"/>
    </row>
    <row r="49" spans="1:24" ht="15.6" x14ac:dyDescent="0.3">
      <c r="A49" s="52"/>
      <c r="B49" s="52"/>
      <c r="C49" s="89" t="s">
        <v>27</v>
      </c>
      <c r="D49" s="21"/>
      <c r="E49" s="23"/>
      <c r="F49" s="36"/>
      <c r="G49" s="23"/>
      <c r="H49" s="23"/>
      <c r="I49" s="24"/>
      <c r="J49" s="55"/>
      <c r="K49" s="3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55"/>
    </row>
    <row r="50" spans="1:24" ht="15.6" x14ac:dyDescent="0.3">
      <c r="A50" s="52"/>
      <c r="B50" s="52"/>
      <c r="C50" s="89" t="s">
        <v>30</v>
      </c>
      <c r="D50" s="21"/>
      <c r="E50" s="23"/>
      <c r="F50" s="36"/>
      <c r="G50" s="23"/>
      <c r="H50" s="23"/>
      <c r="I50" s="24"/>
      <c r="J50" s="55"/>
      <c r="K50" s="3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55"/>
    </row>
    <row r="51" spans="1:24" ht="15.6" x14ac:dyDescent="0.3">
      <c r="A51" s="52"/>
      <c r="B51" s="52"/>
      <c r="C51" s="89" t="s">
        <v>31</v>
      </c>
      <c r="D51" s="21"/>
      <c r="E51" s="23"/>
      <c r="F51" s="36"/>
      <c r="G51" s="23"/>
      <c r="H51" s="23"/>
      <c r="I51" s="24"/>
      <c r="J51" s="55"/>
      <c r="K51" s="3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55"/>
    </row>
    <row r="52" spans="1:24" ht="15.6" x14ac:dyDescent="0.3">
      <c r="A52" s="52"/>
      <c r="B52" s="52"/>
      <c r="C52" s="89" t="s">
        <v>32</v>
      </c>
      <c r="D52" s="21"/>
      <c r="E52" s="23"/>
      <c r="F52" s="36"/>
      <c r="G52" s="23"/>
      <c r="H52" s="23"/>
      <c r="I52" s="24"/>
      <c r="J52" s="55"/>
      <c r="K52" s="3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55"/>
    </row>
    <row r="53" spans="1:24" ht="15" x14ac:dyDescent="0.25">
      <c r="A53" s="37"/>
      <c r="B53" s="37"/>
      <c r="C53" s="37"/>
      <c r="D53" s="38"/>
      <c r="E53" s="39"/>
      <c r="F53" s="40"/>
      <c r="G53" s="39"/>
      <c r="H53" s="39"/>
      <c r="I53" s="41"/>
      <c r="J53" s="42"/>
      <c r="K53" s="43" t="str">
        <f t="shared" ref="K53:K58" si="24">IF(H53="","",IF(H53&gt;G53,"Fehler",50.5+(G53/2)-H53))</f>
        <v/>
      </c>
      <c r="L53" s="44"/>
      <c r="M53" s="44">
        <f t="shared" si="14"/>
        <v>0</v>
      </c>
      <c r="N53" s="44">
        <f t="shared" si="15"/>
        <v>0</v>
      </c>
      <c r="O53" s="44">
        <f t="shared" si="16"/>
        <v>0</v>
      </c>
      <c r="P53" s="44">
        <f t="shared" si="17"/>
        <v>0</v>
      </c>
      <c r="Q53" s="44">
        <f t="shared" si="18"/>
        <v>0</v>
      </c>
      <c r="R53" s="44">
        <f t="shared" si="19"/>
        <v>0</v>
      </c>
      <c r="S53" s="44">
        <f t="shared" si="20"/>
        <v>0</v>
      </c>
      <c r="T53" s="44">
        <f t="shared" si="21"/>
        <v>0</v>
      </c>
      <c r="U53" s="44">
        <f t="shared" si="22"/>
        <v>0</v>
      </c>
      <c r="V53" s="44">
        <f t="shared" si="23"/>
        <v>0</v>
      </c>
      <c r="W53" s="42"/>
      <c r="X53" s="45"/>
    </row>
    <row r="54" spans="1:24" ht="15.6" x14ac:dyDescent="0.3">
      <c r="A54" s="37"/>
      <c r="B54" s="37"/>
      <c r="C54" s="100"/>
      <c r="D54" s="100"/>
      <c r="E54" s="100"/>
      <c r="F54" s="40"/>
      <c r="G54" s="39"/>
      <c r="H54" s="39"/>
      <c r="I54" s="41"/>
      <c r="J54" s="42"/>
      <c r="K54" s="43" t="str">
        <f t="shared" si="24"/>
        <v/>
      </c>
      <c r="L54" s="44"/>
      <c r="M54" s="44">
        <f t="shared" si="14"/>
        <v>0</v>
      </c>
      <c r="N54" s="44">
        <f t="shared" si="15"/>
        <v>0</v>
      </c>
      <c r="O54" s="44">
        <f t="shared" si="16"/>
        <v>0</v>
      </c>
      <c r="P54" s="44">
        <f t="shared" si="17"/>
        <v>0</v>
      </c>
      <c r="Q54" s="44">
        <f t="shared" si="18"/>
        <v>0</v>
      </c>
      <c r="R54" s="44">
        <f t="shared" si="19"/>
        <v>0</v>
      </c>
      <c r="S54" s="44">
        <f t="shared" si="20"/>
        <v>0</v>
      </c>
      <c r="T54" s="44">
        <f t="shared" si="21"/>
        <v>0</v>
      </c>
      <c r="U54" s="44">
        <f t="shared" si="22"/>
        <v>0</v>
      </c>
      <c r="V54" s="44">
        <f t="shared" si="23"/>
        <v>0</v>
      </c>
      <c r="W54" s="42"/>
      <c r="X54" s="45"/>
    </row>
    <row r="55" spans="1:24" ht="15" x14ac:dyDescent="0.25">
      <c r="A55" s="37"/>
      <c r="B55" s="37"/>
      <c r="C55" s="37"/>
      <c r="D55" s="38"/>
      <c r="E55" s="39"/>
      <c r="F55" s="40"/>
      <c r="G55" s="39"/>
      <c r="H55" s="39"/>
      <c r="I55" s="41"/>
      <c r="J55" s="46"/>
      <c r="K55" s="43" t="str">
        <f t="shared" si="24"/>
        <v/>
      </c>
      <c r="L55" s="44"/>
      <c r="M55" s="44">
        <f t="shared" si="14"/>
        <v>0</v>
      </c>
      <c r="N55" s="44">
        <f t="shared" si="15"/>
        <v>0</v>
      </c>
      <c r="O55" s="44">
        <f t="shared" si="16"/>
        <v>0</v>
      </c>
      <c r="P55" s="44">
        <f t="shared" si="17"/>
        <v>0</v>
      </c>
      <c r="Q55" s="44">
        <f t="shared" si="18"/>
        <v>0</v>
      </c>
      <c r="R55" s="44">
        <f t="shared" si="19"/>
        <v>0</v>
      </c>
      <c r="S55" s="44">
        <f t="shared" si="20"/>
        <v>0</v>
      </c>
      <c r="T55" s="44">
        <f t="shared" si="21"/>
        <v>0</v>
      </c>
      <c r="U55" s="44">
        <f t="shared" si="22"/>
        <v>0</v>
      </c>
      <c r="V55" s="44">
        <f t="shared" si="23"/>
        <v>0</v>
      </c>
      <c r="W55" s="42"/>
      <c r="X55" s="45"/>
    </row>
    <row r="56" spans="1:24" ht="15" x14ac:dyDescent="0.25">
      <c r="A56" s="37"/>
      <c r="B56" s="37"/>
      <c r="C56" s="37"/>
      <c r="D56" s="38"/>
      <c r="E56" s="39"/>
      <c r="F56" s="40"/>
      <c r="G56" s="39"/>
      <c r="H56" s="39"/>
      <c r="I56" s="41"/>
      <c r="J56" s="46"/>
      <c r="K56" s="43" t="str">
        <f t="shared" si="24"/>
        <v/>
      </c>
      <c r="L56" s="44"/>
      <c r="M56" s="44">
        <f t="shared" si="14"/>
        <v>0</v>
      </c>
      <c r="N56" s="44">
        <f t="shared" si="15"/>
        <v>0</v>
      </c>
      <c r="O56" s="44">
        <f t="shared" si="16"/>
        <v>0</v>
      </c>
      <c r="P56" s="44">
        <f t="shared" si="17"/>
        <v>0</v>
      </c>
      <c r="Q56" s="44">
        <f t="shared" si="18"/>
        <v>0</v>
      </c>
      <c r="R56" s="44">
        <f t="shared" si="19"/>
        <v>0</v>
      </c>
      <c r="S56" s="44">
        <f t="shared" si="20"/>
        <v>0</v>
      </c>
      <c r="T56" s="44">
        <f t="shared" si="21"/>
        <v>0</v>
      </c>
      <c r="U56" s="44">
        <f t="shared" si="22"/>
        <v>0</v>
      </c>
      <c r="V56" s="44">
        <f t="shared" si="23"/>
        <v>0</v>
      </c>
      <c r="W56" s="42"/>
      <c r="X56" s="45"/>
    </row>
    <row r="57" spans="1:24" ht="15" x14ac:dyDescent="0.25">
      <c r="A57" s="37"/>
      <c r="B57" s="37"/>
      <c r="C57" s="37"/>
      <c r="D57" s="47"/>
      <c r="E57" s="39"/>
      <c r="F57" s="40"/>
      <c r="G57" s="39"/>
      <c r="H57" s="39"/>
      <c r="I57" s="41"/>
      <c r="J57" s="46"/>
      <c r="K57" s="43" t="str">
        <f t="shared" si="24"/>
        <v/>
      </c>
      <c r="L57" s="44"/>
      <c r="M57" s="44">
        <f t="shared" si="14"/>
        <v>0</v>
      </c>
      <c r="N57" s="44">
        <f t="shared" si="15"/>
        <v>0</v>
      </c>
      <c r="O57" s="44">
        <f t="shared" si="16"/>
        <v>0</v>
      </c>
      <c r="P57" s="44">
        <f t="shared" si="17"/>
        <v>0</v>
      </c>
      <c r="Q57" s="44">
        <f t="shared" si="18"/>
        <v>0</v>
      </c>
      <c r="R57" s="44">
        <f t="shared" si="19"/>
        <v>0</v>
      </c>
      <c r="S57" s="44">
        <f t="shared" si="20"/>
        <v>0</v>
      </c>
      <c r="T57" s="44">
        <f t="shared" si="21"/>
        <v>0</v>
      </c>
      <c r="U57" s="44">
        <f t="shared" si="22"/>
        <v>0</v>
      </c>
      <c r="V57" s="44">
        <f t="shared" si="23"/>
        <v>0</v>
      </c>
      <c r="W57" s="42"/>
      <c r="X57" s="45"/>
    </row>
    <row r="58" spans="1:24" ht="15" x14ac:dyDescent="0.25">
      <c r="A58" s="37"/>
      <c r="B58" s="37"/>
      <c r="C58" s="37"/>
      <c r="D58" s="47"/>
      <c r="E58" s="48"/>
      <c r="F58" s="49"/>
      <c r="G58" s="39"/>
      <c r="H58" s="39"/>
      <c r="I58" s="41"/>
      <c r="J58" s="46"/>
      <c r="K58" s="43" t="str">
        <f t="shared" si="24"/>
        <v/>
      </c>
      <c r="L58" s="44"/>
      <c r="M58" s="44">
        <f t="shared" si="14"/>
        <v>0</v>
      </c>
      <c r="N58" s="44">
        <f t="shared" si="15"/>
        <v>0</v>
      </c>
      <c r="O58" s="44">
        <f t="shared" si="16"/>
        <v>0</v>
      </c>
      <c r="P58" s="44">
        <f t="shared" si="17"/>
        <v>0</v>
      </c>
      <c r="Q58" s="44">
        <f t="shared" si="18"/>
        <v>0</v>
      </c>
      <c r="R58" s="44">
        <f t="shared" si="19"/>
        <v>0</v>
      </c>
      <c r="S58" s="44">
        <f t="shared" si="20"/>
        <v>0</v>
      </c>
      <c r="T58" s="44">
        <f t="shared" si="21"/>
        <v>0</v>
      </c>
      <c r="U58" s="44">
        <f t="shared" si="22"/>
        <v>0</v>
      </c>
      <c r="V58" s="44">
        <f t="shared" si="23"/>
        <v>0</v>
      </c>
      <c r="W58" s="42"/>
      <c r="X58" s="45"/>
    </row>
    <row r="59" spans="1:24" ht="15" x14ac:dyDescent="0.25">
      <c r="A59" s="37"/>
      <c r="B59" s="37"/>
      <c r="C59" s="49"/>
      <c r="D59" s="50"/>
      <c r="E59" s="48"/>
      <c r="F59" s="49"/>
      <c r="G59" s="49"/>
      <c r="H59" s="49"/>
      <c r="I59" s="49"/>
      <c r="J59" s="45"/>
      <c r="K59" s="51"/>
      <c r="L59" s="45"/>
      <c r="M59" s="45">
        <f t="shared" si="14"/>
        <v>0</v>
      </c>
      <c r="N59" s="45">
        <f t="shared" si="15"/>
        <v>0</v>
      </c>
      <c r="O59" s="45">
        <f t="shared" si="16"/>
        <v>0</v>
      </c>
      <c r="P59" s="45">
        <f t="shared" si="17"/>
        <v>0</v>
      </c>
      <c r="Q59" s="45">
        <f t="shared" si="18"/>
        <v>0</v>
      </c>
      <c r="R59" s="45">
        <f t="shared" si="19"/>
        <v>0</v>
      </c>
      <c r="S59" s="45">
        <f t="shared" si="20"/>
        <v>0</v>
      </c>
      <c r="T59" s="45">
        <f t="shared" si="21"/>
        <v>0</v>
      </c>
      <c r="U59" s="45">
        <f t="shared" si="22"/>
        <v>0</v>
      </c>
      <c r="V59" s="45">
        <f t="shared" si="23"/>
        <v>0</v>
      </c>
      <c r="W59" s="19"/>
      <c r="X59" s="45"/>
    </row>
    <row r="60" spans="1:24" x14ac:dyDescent="0.25">
      <c r="A60" s="49"/>
      <c r="B60" s="49"/>
      <c r="C60" s="49"/>
      <c r="D60" s="50"/>
      <c r="E60" s="48"/>
      <c r="F60" s="49"/>
      <c r="G60" s="49"/>
      <c r="H60" s="49"/>
      <c r="I60" s="49"/>
      <c r="J60" s="45"/>
      <c r="K60" s="51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x14ac:dyDescent="0.25">
      <c r="A61" s="49"/>
      <c r="B61" s="49"/>
      <c r="C61" s="49"/>
      <c r="D61" s="50"/>
      <c r="E61" s="48"/>
      <c r="F61" s="49"/>
      <c r="G61" s="49"/>
      <c r="H61" s="49"/>
      <c r="I61" s="49"/>
      <c r="J61" s="45"/>
      <c r="K61" s="51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</sheetData>
  <sheetProtection insertRows="0" selectLockedCells="1" autoFilter="0"/>
  <mergeCells count="4">
    <mergeCell ref="E1:I1"/>
    <mergeCell ref="E2:I3"/>
    <mergeCell ref="G5:I5"/>
    <mergeCell ref="C54:E54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Heinrich</dc:creator>
  <cp:lastModifiedBy>Jürgen Glass</cp:lastModifiedBy>
  <cp:lastPrinted>2015-03-13T20:04:50Z</cp:lastPrinted>
  <dcterms:created xsi:type="dcterms:W3CDTF">2007-12-05T17:37:24Z</dcterms:created>
  <dcterms:modified xsi:type="dcterms:W3CDTF">2022-09-27T11:49:01Z</dcterms:modified>
</cp:coreProperties>
</file>